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95" windowHeight="15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<sst xmlns="http://schemas.openxmlformats.org/spreadsheetml/2006/main" count="51" uniqueCount="36">
  <si>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Member Properties</t>
  </si>
  <si>
    <t>Length ?&gt;</t>
  </si>
  <si>
    <t>Width ?&gt;</t>
  </si>
  <si>
    <t>Depth ?&gt;</t>
  </si>
  <si>
    <t>Fb ?&gt;</t>
  </si>
  <si>
    <t>Fv ?&gt;</t>
  </si>
  <si>
    <t>MOE ?&gt;</t>
  </si>
  <si>
    <t>Sf =</t>
  </si>
  <si>
    <t>If =</t>
  </si>
  <si>
    <t>Af =</t>
  </si>
  <si>
    <t>(feet)</t>
  </si>
  <si>
    <t>(inches)</t>
  </si>
  <si>
    <t>(psi)</t>
  </si>
  <si>
    <t>Calculated Section Properties</t>
  </si>
  <si>
    <t>(in**3)</t>
  </si>
  <si>
    <t>(in**4)</t>
  </si>
  <si>
    <t>(in**2)</t>
  </si>
  <si>
    <t>Loading</t>
  </si>
  <si>
    <t>Unif. Ld ?&gt;</t>
  </si>
  <si>
    <t>(lbs./ft.)</t>
  </si>
  <si>
    <t>Stress Calculations</t>
  </si>
  <si>
    <t>H. Shear =</t>
  </si>
  <si>
    <t>Bending =</t>
  </si>
  <si>
    <t>Moment =</t>
  </si>
  <si>
    <t>Reaction =</t>
  </si>
  <si>
    <t>(ft.-lbs.)</t>
  </si>
  <si>
    <t>(lbs.)</t>
  </si>
  <si>
    <t>Maximum Moment and Reaction</t>
  </si>
  <si>
    <t>Allowable Stress Confirmation</t>
  </si>
  <si>
    <t>Deflection</t>
  </si>
  <si>
    <t>@ Mid-span =</t>
  </si>
  <si>
    <t>Values in BOLD text are to be entered by the user.</t>
  </si>
  <si>
    <t>Simple Span, Uniform Loading, By Load Type</t>
  </si>
  <si>
    <t>Dead Load</t>
  </si>
  <si>
    <t>Live Load</t>
  </si>
  <si>
    <t>Total Load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</si>
</sst>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2.421875" style="0" customWidth="1"/>
    <col min="2" max="2" width="10.421875" style="0" customWidth="1"/>
    <col min="3" max="3" width="9.28125" style="0" customWidth="1"/>
    <col min="4" max="4" width="10.140625" style="0" customWidth="1"/>
  </cols>
  <sheetData>
    <row r="1" spans="1:9" ht="15.75">
      <c r="A1" s="5" t="s">
        <v>32</v>
      </c>
      <c r="B1" s="6"/>
      <c r="C1" s="6"/>
      <c r="D1" s="6"/>
      <c r="E1" s="6"/>
      <c r="F1" s="6"/>
      <c r="G1" s="6"/>
      <c r="I1" s="1" t="s">
        <v>31</v>
      </c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7" t="s">
        <v>0</v>
      </c>
      <c r="B3" s="6"/>
      <c r="C3" s="6"/>
      <c r="D3" s="6"/>
      <c r="E3" s="8" t="s">
        <v>13</v>
      </c>
      <c r="F3" s="6"/>
      <c r="G3" s="6"/>
    </row>
    <row r="4" spans="1:7" ht="12.75">
      <c r="A4" s="9" t="s">
        <v>1</v>
      </c>
      <c r="B4" s="10">
        <v>10</v>
      </c>
      <c r="C4" s="9" t="s">
        <v>10</v>
      </c>
      <c r="D4" s="6"/>
      <c r="E4" s="9" t="s">
        <v>7</v>
      </c>
      <c r="F4" s="11">
        <f>IF(B6&lt;=12,B5*B6*B6/6,POWER((12/B6),(1/9))*B5*B6*B6/6)</f>
        <v>43.410035341799926</v>
      </c>
      <c r="G4" s="9" t="s">
        <v>14</v>
      </c>
    </row>
    <row r="5" spans="1:7" ht="12.75">
      <c r="A5" s="9" t="s">
        <v>2</v>
      </c>
      <c r="B5" s="10">
        <v>1.5</v>
      </c>
      <c r="C5" s="9" t="s">
        <v>11</v>
      </c>
      <c r="D5" s="6"/>
      <c r="E5" s="9" t="s">
        <v>8</v>
      </c>
      <c r="F5" s="11">
        <f>B5*POWER(B6,3)/12</f>
        <v>290.775390625</v>
      </c>
      <c r="G5" s="9" t="s">
        <v>15</v>
      </c>
    </row>
    <row r="6" spans="1:7" ht="12.75">
      <c r="A6" s="9" t="s">
        <v>3</v>
      </c>
      <c r="B6" s="10">
        <v>13.25</v>
      </c>
      <c r="C6" s="9" t="s">
        <v>11</v>
      </c>
      <c r="D6" s="6"/>
      <c r="E6" s="9" t="s">
        <v>9</v>
      </c>
      <c r="F6" s="11">
        <f>B5*B6</f>
        <v>19.875</v>
      </c>
      <c r="G6" s="9" t="s">
        <v>16</v>
      </c>
    </row>
    <row r="7" spans="1:7" ht="12.75">
      <c r="A7" s="9" t="s">
        <v>4</v>
      </c>
      <c r="B7" s="10">
        <v>1500</v>
      </c>
      <c r="C7" s="9" t="s">
        <v>12</v>
      </c>
      <c r="D7" s="6"/>
      <c r="E7" s="6"/>
      <c r="F7" s="6"/>
      <c r="G7" s="6"/>
    </row>
    <row r="8" spans="1:7" ht="12.75">
      <c r="A8" s="9" t="s">
        <v>5</v>
      </c>
      <c r="B8" s="10">
        <v>95</v>
      </c>
      <c r="C8" s="9" t="s">
        <v>12</v>
      </c>
      <c r="D8" s="6"/>
      <c r="E8" s="6"/>
      <c r="F8" s="6"/>
      <c r="G8" s="6"/>
    </row>
    <row r="9" spans="1:7" ht="12.75">
      <c r="A9" s="9" t="s">
        <v>6</v>
      </c>
      <c r="B9" s="10">
        <v>1600000</v>
      </c>
      <c r="C9" s="9" t="s">
        <v>12</v>
      </c>
      <c r="D9" s="6"/>
      <c r="E9" s="6"/>
      <c r="F9" s="6"/>
      <c r="G9" s="6"/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8" t="s">
        <v>17</v>
      </c>
      <c r="B11" s="6"/>
      <c r="C11" s="6"/>
      <c r="D11" s="6"/>
      <c r="E11" s="6"/>
      <c r="F11" s="6"/>
      <c r="G11" s="6"/>
    </row>
    <row r="12" spans="2:4" ht="12.75">
      <c r="B12" s="1" t="s">
        <v>33</v>
      </c>
      <c r="C12" s="9" t="s">
        <v>34</v>
      </c>
      <c r="D12" s="1" t="s">
        <v>35</v>
      </c>
    </row>
    <row r="13" spans="1:7" ht="12.75">
      <c r="A13" s="9" t="s">
        <v>18</v>
      </c>
      <c r="B13" s="10">
        <v>100</v>
      </c>
      <c r="C13" s="3">
        <v>100</v>
      </c>
      <c r="D13">
        <f>B13+C13</f>
        <v>200</v>
      </c>
      <c r="E13" s="9" t="s">
        <v>19</v>
      </c>
      <c r="F13" s="6"/>
      <c r="G13" s="6"/>
    </row>
    <row r="14" spans="1:7" ht="12.75">
      <c r="A14" s="6"/>
      <c r="B14" s="6"/>
      <c r="C14" s="6"/>
      <c r="D14" s="6"/>
      <c r="E14" s="6"/>
      <c r="F14" s="6"/>
      <c r="G14" s="6"/>
    </row>
    <row r="15" spans="1:7" ht="12.75">
      <c r="A15" s="8" t="s">
        <v>27</v>
      </c>
      <c r="B15" s="6"/>
      <c r="C15" s="6"/>
      <c r="D15" s="6"/>
      <c r="E15" s="6"/>
      <c r="F15" s="6"/>
      <c r="G15" s="6"/>
    </row>
    <row r="16" spans="2:7" ht="12.75">
      <c r="B16" s="1" t="s">
        <v>33</v>
      </c>
      <c r="C16" s="9" t="s">
        <v>34</v>
      </c>
      <c r="D16" s="1" t="s">
        <v>35</v>
      </c>
      <c r="E16" s="6"/>
      <c r="F16" s="6"/>
      <c r="G16" s="6"/>
    </row>
    <row r="17" spans="1:7" ht="12.75">
      <c r="A17" s="9" t="s">
        <v>23</v>
      </c>
      <c r="B17" s="6">
        <f>B13*B4*B4/8</f>
        <v>1250</v>
      </c>
      <c r="C17" s="6">
        <f>C13*B4*B4/8</f>
        <v>1250</v>
      </c>
      <c r="D17">
        <f>B17+C17</f>
        <v>2500</v>
      </c>
      <c r="E17" s="9" t="s">
        <v>25</v>
      </c>
      <c r="F17" s="6"/>
      <c r="G17" s="6"/>
    </row>
    <row r="18" spans="1:7" ht="12.75">
      <c r="A18" s="9" t="s">
        <v>24</v>
      </c>
      <c r="B18" s="6">
        <f>B13*B4/2</f>
        <v>500</v>
      </c>
      <c r="C18" s="6">
        <f>C13*B4/2</f>
        <v>500</v>
      </c>
      <c r="D18">
        <f>B18+C18</f>
        <v>1000</v>
      </c>
      <c r="E18" s="9" t="s">
        <v>26</v>
      </c>
      <c r="F18" s="6"/>
      <c r="G18" s="6"/>
    </row>
    <row r="20" spans="1:9" ht="12.75">
      <c r="A20" s="8" t="s">
        <v>20</v>
      </c>
      <c r="B20" s="6"/>
      <c r="C20" s="6"/>
      <c r="F20" s="8" t="s">
        <v>28</v>
      </c>
      <c r="G20" s="6"/>
      <c r="H20" s="6"/>
      <c r="I20" s="6"/>
    </row>
    <row r="21" spans="2:4" ht="12.75">
      <c r="B21" s="1" t="s">
        <v>33</v>
      </c>
      <c r="C21" s="9" t="s">
        <v>34</v>
      </c>
      <c r="D21" s="1" t="s">
        <v>35</v>
      </c>
    </row>
    <row r="22" spans="1:9" ht="12.75">
      <c r="A22" s="9" t="s">
        <v>22</v>
      </c>
      <c r="B22" s="12">
        <f>B17*12/F4</f>
        <v>345.5422204081083</v>
      </c>
      <c r="C22" s="12">
        <f>C17*12/F4</f>
        <v>345.5422204081083</v>
      </c>
      <c r="D22" s="4">
        <f>B22+C22</f>
        <v>691.0844408162166</v>
      </c>
      <c r="E22" s="9" t="s">
        <v>12</v>
      </c>
      <c r="F22" s="6" t="str">
        <f>IF(D22&lt;=B7,"Total bending stress less than allowable, OK","Total Bending Overstress!")</f>
        <v>Total bending stress less than allowable, OK</v>
      </c>
      <c r="G22" s="6"/>
      <c r="H22" s="6"/>
      <c r="I22" s="6"/>
    </row>
    <row r="23" spans="1:9" ht="12.75">
      <c r="A23" s="9" t="s">
        <v>21</v>
      </c>
      <c r="B23" s="12">
        <f>B18*1.5/F6</f>
        <v>37.735849056603776</v>
      </c>
      <c r="C23" s="12">
        <f>C18*1.5/F6</f>
        <v>37.735849056603776</v>
      </c>
      <c r="D23" s="4">
        <f>B23+C23</f>
        <v>75.47169811320755</v>
      </c>
      <c r="E23" s="9" t="s">
        <v>12</v>
      </c>
      <c r="F23" s="6" t="str">
        <f>IF(D23&lt;=B8,"Total shear stress less than allowable, OK","Total Shear Overstress!")</f>
        <v>Total shear stress less than allowable, OK</v>
      </c>
      <c r="G23" s="6"/>
      <c r="H23" s="6"/>
      <c r="I23" s="6"/>
    </row>
    <row r="24" spans="1:7" ht="12.75">
      <c r="A24" s="6"/>
      <c r="B24" s="6"/>
      <c r="C24" s="6"/>
      <c r="D24" s="6"/>
      <c r="E24" s="6"/>
      <c r="F24" s="6"/>
      <c r="G24" s="6"/>
    </row>
    <row r="25" spans="1:7" ht="12.75">
      <c r="A25" s="8" t="s">
        <v>29</v>
      </c>
      <c r="B25" s="6"/>
      <c r="C25" s="6"/>
      <c r="D25" s="6"/>
      <c r="E25" s="6"/>
      <c r="F25" s="6"/>
      <c r="G25" s="6"/>
    </row>
    <row r="26" spans="2:7" ht="12.75">
      <c r="B26" s="1" t="s">
        <v>33</v>
      </c>
      <c r="C26" s="9" t="s">
        <v>34</v>
      </c>
      <c r="D26" s="1" t="s">
        <v>35</v>
      </c>
      <c r="E26" s="6"/>
      <c r="F26" s="6"/>
      <c r="G26" s="6"/>
    </row>
    <row r="27" spans="1:5" ht="12.75">
      <c r="A27" s="9" t="s">
        <v>30</v>
      </c>
      <c r="B27" s="13">
        <f>5*B13*B4*POWER(B4*12,3)/(384*B9*F5)</f>
        <v>0.04836207070266058</v>
      </c>
      <c r="C27" s="13">
        <f>5*C13*B4*POWER(B4*12,3)/(384*B9*F5)</f>
        <v>0.04836207070266058</v>
      </c>
      <c r="D27" s="2">
        <f>B27+C27</f>
        <v>0.09672414140532117</v>
      </c>
      <c r="E27" s="9" t="s">
        <v>11</v>
      </c>
    </row>
  </sheetData>
  <sheetProtection formatCell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McVicker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McVicker</dc:creator>
  <cp:keywords/>
  <dc:description/>
  <cp:lastModifiedBy>Scott McVicker</cp:lastModifiedBy>
  <dcterms:created xsi:type="dcterms:W3CDTF">2004-11-17T16:52:11Z</dcterms:created>
  <dcterms:modified xsi:type="dcterms:W3CDTF">2004-11-17T18:34:44Z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-443470659</vt:i4>
  </property>
  <property fmtid="{D5CDD505-2E9C-101B-9397-08002B2CF9AE}" pid="4" name="_EmailSubje">
    <vt:lpwstr>XLS samples</vt:lpwstr>
  </property>
  <property fmtid="{D5CDD505-2E9C-101B-9397-08002B2CF9AE}" pid="5" name="_AuthorEma">
    <vt:lpwstr>valiant@coastside.net</vt:lpwstr>
  </property>
  <property fmtid="{D5CDD505-2E9C-101B-9397-08002B2CF9AE}" pid="6" name="_AuthorEmailDisplayNa">
    <vt:lpwstr>Scott McVicker</vt:lpwstr>
  </property>
</Properties>
</file>